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q">'Лист4'!$A$1</definedName>
    <definedName name="x">'Лист3'!$C$7</definedName>
    <definedName name="y">'Лист4'!$A$6</definedName>
  </definedNames>
  <calcPr fullCalcOnLoad="1"/>
</workbook>
</file>

<file path=xl/sharedStrings.xml><?xml version="1.0" encoding="utf-8"?>
<sst xmlns="http://schemas.openxmlformats.org/spreadsheetml/2006/main" count="45" uniqueCount="45">
  <si>
    <t>Таблица 1</t>
  </si>
  <si>
    <t>Экзаменационная ведомость студенческой группы</t>
  </si>
  <si>
    <t>ФИО</t>
  </si>
  <si>
    <t>Математи-  ка</t>
  </si>
  <si>
    <t>Информати- ка</t>
  </si>
  <si>
    <t>История</t>
  </si>
  <si>
    <t>Средний балл</t>
  </si>
  <si>
    <t>Признак успеваемо-сти</t>
  </si>
  <si>
    <t>Алексеев А.А.</t>
  </si>
  <si>
    <t>Борисова Б.Б.</t>
  </si>
  <si>
    <t>Володин В.В.</t>
  </si>
  <si>
    <t>Григорьева Г.Г.</t>
  </si>
  <si>
    <t>Андреев С.С.</t>
  </si>
  <si>
    <t>Бобриков Э.Э.</t>
  </si>
  <si>
    <t>Верёвкина И.М.</t>
  </si>
  <si>
    <t xml:space="preserve">Количество неуспевающих </t>
  </si>
  <si>
    <t xml:space="preserve">Количество отличников </t>
  </si>
  <si>
    <t>Таблица 2</t>
  </si>
  <si>
    <t>Население Земли (тыс. чел.)</t>
  </si>
  <si>
    <t>Континент / страна</t>
  </si>
  <si>
    <t>Население</t>
  </si>
  <si>
    <t>Экстраполяция</t>
  </si>
  <si>
    <t>Рост</t>
  </si>
  <si>
    <t>Европа</t>
  </si>
  <si>
    <t>Германия</t>
  </si>
  <si>
    <t>Франция</t>
  </si>
  <si>
    <t>Югославия</t>
  </si>
  <si>
    <t>Африка</t>
  </si>
  <si>
    <t>Египет</t>
  </si>
  <si>
    <t>Эфмопия</t>
  </si>
  <si>
    <t>Сомали</t>
  </si>
  <si>
    <t>Азия</t>
  </si>
  <si>
    <t>Китай</t>
  </si>
  <si>
    <t xml:space="preserve">Индия </t>
  </si>
  <si>
    <t>Пакистан</t>
  </si>
  <si>
    <t>Америка</t>
  </si>
  <si>
    <t>Бразилия</t>
  </si>
  <si>
    <t>США</t>
  </si>
  <si>
    <t>Венесуэла</t>
  </si>
  <si>
    <t>Австралия-Океания</t>
  </si>
  <si>
    <t xml:space="preserve">Австралия </t>
  </si>
  <si>
    <t>Папуа-Новая Гвинея</t>
  </si>
  <si>
    <t>Новая Зеландия</t>
  </si>
  <si>
    <t>Тенден- ция</t>
  </si>
  <si>
    <t>Резуль-  тат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</si>
</sst>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" fontId="5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" fontId="4" fillId="0" borderId="6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1" fontId="4" fillId="0" borderId="7" xfId="0" applyNumberFormat="1" applyFont="1" applyBorder="1" applyAlignment="1">
      <alignment horizontal="left"/>
    </xf>
    <xf numFmtId="1" fontId="5" fillId="0" borderId="7" xfId="0" applyNumberFormat="1" applyFont="1" applyBorder="1" applyAlignment="1">
      <alignment horizontal="left"/>
    </xf>
    <xf numFmtId="1" fontId="4" fillId="0" borderId="9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4" sqref="C14"/>
    </sheetView>
  </sheetViews>
  <sheetFormatPr defaultColWidth="9.00390625" defaultRowHeight="12.75"/>
  <cols>
    <col min="1" max="1" width="15.375" style="2" customWidth="1"/>
    <col min="2" max="2" width="9.125" style="2" customWidth="1"/>
    <col min="3" max="3" width="10.75390625" style="2" customWidth="1"/>
    <col min="4" max="5" width="9.125" style="2" customWidth="1"/>
    <col min="6" max="6" width="10.625" style="2" customWidth="1"/>
    <col min="7" max="16384" width="9.125" style="2" customWidth="1"/>
  </cols>
  <sheetData>
    <row r="1" spans="1:6" ht="15">
      <c r="A1" s="7" t="s">
        <v>0</v>
      </c>
      <c r="B1" s="7"/>
      <c r="C1" s="7"/>
      <c r="D1" s="7"/>
      <c r="E1" s="7"/>
      <c r="F1" s="7"/>
    </row>
    <row r="2" spans="1:6" ht="15">
      <c r="A2" s="3" t="s">
        <v>1</v>
      </c>
      <c r="B2" s="3"/>
      <c r="C2" s="3"/>
      <c r="D2" s="3"/>
      <c r="E2" s="3"/>
      <c r="F2" s="3"/>
    </row>
    <row r="4" spans="1:6" ht="46.5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</row>
    <row r="5" spans="1:6" ht="15">
      <c r="A5" s="6" t="s">
        <v>8</v>
      </c>
      <c r="B5" s="6">
        <v>4</v>
      </c>
      <c r="C5" s="6">
        <v>5</v>
      </c>
      <c r="D5" s="6">
        <v>2</v>
      </c>
      <c r="E5" s="8">
        <f>(B5+C5+D5)/3</f>
        <v>3.6666666666666665</v>
      </c>
      <c r="F5" s="6" t="str">
        <f>IF(2,"НЕУД")</f>
        <v>НЕУД</v>
      </c>
    </row>
    <row r="6" spans="1:6" ht="15">
      <c r="A6" s="6" t="s">
        <v>12</v>
      </c>
      <c r="B6" s="6">
        <v>2</v>
      </c>
      <c r="C6" s="6">
        <v>2</v>
      </c>
      <c r="D6" s="6">
        <v>2</v>
      </c>
      <c r="E6" s="8">
        <f>(B6+C6+D6)/3</f>
        <v>2</v>
      </c>
      <c r="F6" s="6" t="str">
        <f>IF(2,"НЕУД")</f>
        <v>НЕУД</v>
      </c>
    </row>
    <row r="7" spans="1:6" ht="15">
      <c r="A7" s="6" t="s">
        <v>9</v>
      </c>
      <c r="B7" s="6">
        <v>3</v>
      </c>
      <c r="C7" s="6">
        <v>4</v>
      </c>
      <c r="D7" s="6">
        <v>3</v>
      </c>
      <c r="E7" s="8">
        <f>(B7+C7+D7)/3</f>
        <v>3.3333333333333335</v>
      </c>
      <c r="F7" s="6" t="str">
        <f>IF(3,"УД")</f>
        <v>УД</v>
      </c>
    </row>
    <row r="8" spans="1:6" ht="15">
      <c r="A8" s="6" t="s">
        <v>13</v>
      </c>
      <c r="B8" s="6">
        <v>4</v>
      </c>
      <c r="C8" s="6">
        <v>4</v>
      </c>
      <c r="D8" s="6">
        <v>5</v>
      </c>
      <c r="E8" s="8">
        <f>(B8+C8+D8)/3</f>
        <v>4.333333333333333</v>
      </c>
      <c r="F8" s="6" t="str">
        <f>IF(4,"ХОР")</f>
        <v>ХОР</v>
      </c>
    </row>
    <row r="9" spans="1:6" ht="15">
      <c r="A9" s="6" t="s">
        <v>10</v>
      </c>
      <c r="B9" s="6">
        <v>5</v>
      </c>
      <c r="C9" s="6">
        <v>5</v>
      </c>
      <c r="D9" s="6">
        <v>5</v>
      </c>
      <c r="E9" s="8">
        <f>(B9+C9+D9)/3</f>
        <v>5</v>
      </c>
      <c r="F9" s="6" t="str">
        <f>IF(5,"ОТЛ")</f>
        <v>ОТЛ</v>
      </c>
    </row>
    <row r="10" spans="1:6" ht="15">
      <c r="A10" s="6" t="s">
        <v>14</v>
      </c>
      <c r="B10" s="6">
        <v>5</v>
      </c>
      <c r="C10" s="6">
        <v>5</v>
      </c>
      <c r="D10" s="6">
        <v>2</v>
      </c>
      <c r="E10" s="8">
        <f>(B10+C10+D10)/3</f>
        <v>4</v>
      </c>
      <c r="F10" s="6" t="str">
        <f>IF(2,"НЕУД")</f>
        <v>НЕУД</v>
      </c>
    </row>
    <row r="11" spans="1:6" ht="15">
      <c r="A11" s="6" t="s">
        <v>11</v>
      </c>
      <c r="B11" s="6">
        <v>4</v>
      </c>
      <c r="C11" s="6">
        <v>5</v>
      </c>
      <c r="D11" s="6">
        <v>4</v>
      </c>
      <c r="E11" s="8">
        <f>(B11+C11+D11)/3</f>
        <v>4.333333333333333</v>
      </c>
      <c r="F11" s="6" t="str">
        <f>IF(4,"ХОР")</f>
        <v>ХОР</v>
      </c>
    </row>
    <row r="12" spans="2:5" ht="15">
      <c r="B12" s="9">
        <f>(B5+B6+B7+B8+B9+B10+B11)/7</f>
        <v>3.857142857142857</v>
      </c>
      <c r="C12" s="9">
        <f>(C5+C6+C7+C8+C9+C10+C11)/7</f>
        <v>4.285714285714286</v>
      </c>
      <c r="D12" s="9">
        <f>(D5+D6+D7+D8+D9+D10+D11)/7</f>
        <v>3.2857142857142856</v>
      </c>
      <c r="E12" s="9">
        <f>(E5+E6+E7+E8+E9+E10+E11)/7</f>
        <v>3.8095238095238093</v>
      </c>
    </row>
    <row r="14" spans="1:3" ht="15">
      <c r="A14" s="2" t="s">
        <v>16</v>
      </c>
      <c r="C14" s="2">
        <v>1</v>
      </c>
    </row>
    <row r="15" spans="1:3" ht="15">
      <c r="A15" s="2" t="s">
        <v>15</v>
      </c>
      <c r="C15" s="2">
        <v>3</v>
      </c>
    </row>
  </sheetData>
  <mergeCells count="2">
    <mergeCell ref="A2:F2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4">
      <selection activeCell="D29" sqref="D29"/>
    </sheetView>
  </sheetViews>
  <sheetFormatPr defaultColWidth="9.00390625" defaultRowHeight="12.75"/>
  <cols>
    <col min="1" max="1" width="16.25390625" style="13" customWidth="1"/>
    <col min="2" max="2" width="9.25390625" style="10" bestFit="1" customWidth="1"/>
    <col min="3" max="6" width="9.625" style="10" bestFit="1" customWidth="1"/>
    <col min="7" max="7" width="9.375" style="10" bestFit="1" customWidth="1"/>
    <col min="8" max="9" width="9.25390625" style="10" bestFit="1" customWidth="1"/>
    <col min="10" max="16384" width="9.125" style="10" customWidth="1"/>
  </cols>
  <sheetData>
    <row r="1" spans="1:9" ht="15.75">
      <c r="A1" s="14" t="s">
        <v>17</v>
      </c>
      <c r="B1" s="14"/>
      <c r="C1" s="14"/>
      <c r="D1" s="14"/>
      <c r="E1" s="14"/>
      <c r="F1" s="14"/>
      <c r="G1" s="14"/>
      <c r="H1" s="14"/>
      <c r="I1" s="14"/>
    </row>
    <row r="3" spans="1:9" ht="18.75" customHeight="1">
      <c r="A3" s="19" t="s">
        <v>18</v>
      </c>
      <c r="B3" s="19"/>
      <c r="C3" s="19"/>
      <c r="D3" s="19"/>
      <c r="E3" s="19"/>
      <c r="F3" s="19"/>
      <c r="G3" s="19"/>
      <c r="H3" s="19"/>
      <c r="I3" s="19"/>
    </row>
    <row r="4" ht="7.5" customHeight="1" thickBot="1"/>
    <row r="5" spans="1:9" s="11" customFormat="1" ht="19.5" customHeight="1" thickBot="1" thickTop="1">
      <c r="A5" s="30" t="s">
        <v>19</v>
      </c>
      <c r="B5" s="30" t="s">
        <v>20</v>
      </c>
      <c r="C5" s="30"/>
      <c r="D5" s="30"/>
      <c r="E5" s="30"/>
      <c r="F5" s="30"/>
      <c r="G5" s="30" t="s">
        <v>21</v>
      </c>
      <c r="H5" s="30"/>
      <c r="I5" s="30"/>
    </row>
    <row r="6" spans="1:9" s="11" customFormat="1" ht="33" thickBot="1" thickTop="1">
      <c r="A6" s="30"/>
      <c r="B6" s="30"/>
      <c r="C6" s="30"/>
      <c r="D6" s="30"/>
      <c r="E6" s="30"/>
      <c r="F6" s="30"/>
      <c r="G6" s="29" t="s">
        <v>43</v>
      </c>
      <c r="H6" s="29" t="s">
        <v>22</v>
      </c>
      <c r="I6" s="29" t="s">
        <v>44</v>
      </c>
    </row>
    <row r="7" spans="1:9" s="11" customFormat="1" ht="17.25" thickBot="1" thickTop="1">
      <c r="A7" s="30"/>
      <c r="B7" s="20">
        <v>1950</v>
      </c>
      <c r="C7" s="20">
        <v>1960</v>
      </c>
      <c r="D7" s="20">
        <v>1970</v>
      </c>
      <c r="E7" s="20">
        <v>1980</v>
      </c>
      <c r="F7" s="20">
        <v>1990</v>
      </c>
      <c r="G7" s="20">
        <v>2000</v>
      </c>
      <c r="H7" s="20">
        <v>2000</v>
      </c>
      <c r="I7" s="20">
        <v>2000</v>
      </c>
    </row>
    <row r="8" spans="1:9" s="12" customFormat="1" ht="16.5" thickTop="1">
      <c r="A8" s="15" t="s">
        <v>23</v>
      </c>
      <c r="B8" s="21">
        <v>593407</v>
      </c>
      <c r="C8" s="21">
        <v>666914</v>
      </c>
      <c r="D8" s="21">
        <v>738412</v>
      </c>
      <c r="E8" s="21">
        <v>794420</v>
      </c>
      <c r="F8" s="21">
        <v>841348</v>
      </c>
      <c r="G8" s="21">
        <f>F8+(((C8-B8)+(D8-C8)+(E8-D8)+(F8-E8))/4)</f>
        <v>903333.25</v>
      </c>
      <c r="H8" s="26">
        <f>((C8-B8)+(D8-C8)+(E8-D8)+(F8-E8)+(G8-F8))/5</f>
        <v>61985.25</v>
      </c>
      <c r="I8" s="22">
        <f>(G8+H8)/2</f>
        <v>482659.25</v>
      </c>
    </row>
    <row r="9" spans="1:9" ht="15.75">
      <c r="A9" s="16" t="s">
        <v>24</v>
      </c>
      <c r="B9" s="23">
        <v>68376</v>
      </c>
      <c r="C9" s="23">
        <v>72673</v>
      </c>
      <c r="D9" s="23">
        <v>77717</v>
      </c>
      <c r="E9" s="23">
        <v>78303</v>
      </c>
      <c r="F9" s="23">
        <v>77188</v>
      </c>
      <c r="G9" s="27">
        <f aca="true" t="shared" si="0" ref="G9:G23">F9+(((C9-B9)+(D9-C9)+(E9-D9)+(F9-E9))/4)</f>
        <v>79391</v>
      </c>
      <c r="H9" s="27">
        <f aca="true" t="shared" si="1" ref="H9:H27">((C9-B9)+(D9-C9)+(E9-D9)+(F9-E9)+(G9-F9))/5</f>
        <v>2203</v>
      </c>
      <c r="I9" s="31">
        <f aca="true" t="shared" si="2" ref="I9:I27">(G9+H9)/2</f>
        <v>40797</v>
      </c>
    </row>
    <row r="10" spans="1:9" ht="15.75">
      <c r="A10" s="16" t="s">
        <v>25</v>
      </c>
      <c r="B10" s="23">
        <v>41829</v>
      </c>
      <c r="C10" s="23">
        <v>45684</v>
      </c>
      <c r="D10" s="23">
        <v>50772</v>
      </c>
      <c r="E10" s="23">
        <v>53880</v>
      </c>
      <c r="F10" s="23">
        <v>56173</v>
      </c>
      <c r="G10" s="27">
        <f t="shared" si="0"/>
        <v>59759</v>
      </c>
      <c r="H10" s="27">
        <f>((C10-B10)+(D10-C10)+(E10-D10)+(F10-E10)+(G10-F10))/5</f>
        <v>3586</v>
      </c>
      <c r="I10" s="32">
        <f t="shared" si="2"/>
        <v>31672.5</v>
      </c>
    </row>
    <row r="11" spans="1:9" ht="15.75">
      <c r="A11" s="16" t="s">
        <v>26</v>
      </c>
      <c r="B11" s="23">
        <v>16346</v>
      </c>
      <c r="C11" s="23">
        <v>18402</v>
      </c>
      <c r="D11" s="23">
        <v>20371</v>
      </c>
      <c r="E11" s="23">
        <v>22299</v>
      </c>
      <c r="F11" s="23">
        <v>23849</v>
      </c>
      <c r="G11" s="28">
        <f t="shared" si="0"/>
        <v>25724.75</v>
      </c>
      <c r="H11" s="28">
        <f t="shared" si="1"/>
        <v>1875.75</v>
      </c>
      <c r="I11" s="32">
        <f t="shared" si="2"/>
        <v>13800.25</v>
      </c>
    </row>
    <row r="12" spans="1:9" s="12" customFormat="1" ht="15.75">
      <c r="A12" s="17" t="s">
        <v>27</v>
      </c>
      <c r="B12" s="24">
        <v>224075</v>
      </c>
      <c r="C12" s="24">
        <v>281076</v>
      </c>
      <c r="D12" s="24">
        <v>362788</v>
      </c>
      <c r="E12" s="24">
        <v>481034</v>
      </c>
      <c r="F12" s="24">
        <v>647518</v>
      </c>
      <c r="G12" s="21">
        <f t="shared" si="0"/>
        <v>753378.75</v>
      </c>
      <c r="H12" s="21">
        <f>((C12-B12)+(D12-C12)+(E12-D12)+(F12-E12)+(G12-F12))/5</f>
        <v>105860.75</v>
      </c>
      <c r="I12" s="22">
        <f t="shared" si="2"/>
        <v>429619.75</v>
      </c>
    </row>
    <row r="13" spans="1:9" ht="15.75">
      <c r="A13" s="16" t="s">
        <v>28</v>
      </c>
      <c r="B13" s="23">
        <v>20330</v>
      </c>
      <c r="C13" s="23">
        <v>25922</v>
      </c>
      <c r="D13" s="23">
        <v>33053</v>
      </c>
      <c r="E13" s="23">
        <v>41520</v>
      </c>
      <c r="F13" s="23">
        <v>54059</v>
      </c>
      <c r="G13" s="28">
        <f t="shared" si="0"/>
        <v>62491.25</v>
      </c>
      <c r="H13" s="28">
        <f t="shared" si="1"/>
        <v>8432.25</v>
      </c>
      <c r="I13" s="32">
        <f t="shared" si="2"/>
        <v>35461.75</v>
      </c>
    </row>
    <row r="14" spans="1:12" ht="15.75">
      <c r="A14" s="16" t="s">
        <v>29</v>
      </c>
      <c r="B14" s="23">
        <v>19573</v>
      </c>
      <c r="C14" s="23">
        <v>24191</v>
      </c>
      <c r="D14" s="23">
        <v>30623</v>
      </c>
      <c r="E14" s="23">
        <v>38750</v>
      </c>
      <c r="F14" s="23">
        <v>46743</v>
      </c>
      <c r="G14" s="28">
        <f t="shared" si="0"/>
        <v>53535.5</v>
      </c>
      <c r="H14" s="28">
        <f t="shared" si="1"/>
        <v>6792.5</v>
      </c>
      <c r="I14" s="31">
        <f t="shared" si="2"/>
        <v>30164</v>
      </c>
      <c r="L14" s="12"/>
    </row>
    <row r="15" spans="1:9" ht="15.75">
      <c r="A15" s="16" t="s">
        <v>30</v>
      </c>
      <c r="B15" s="23">
        <v>2423</v>
      </c>
      <c r="C15" s="23">
        <v>2936</v>
      </c>
      <c r="D15" s="23">
        <v>3668</v>
      </c>
      <c r="E15" s="23">
        <v>5352</v>
      </c>
      <c r="F15" s="23">
        <v>7555</v>
      </c>
      <c r="G15" s="27">
        <f t="shared" si="0"/>
        <v>8838</v>
      </c>
      <c r="H15" s="27">
        <f t="shared" si="1"/>
        <v>1283</v>
      </c>
      <c r="I15" s="32">
        <f t="shared" si="2"/>
        <v>5060.5</v>
      </c>
    </row>
    <row r="16" spans="1:9" s="12" customFormat="1" ht="15.75">
      <c r="A16" s="17" t="s">
        <v>31</v>
      </c>
      <c r="B16" s="24">
        <v>135743</v>
      </c>
      <c r="C16" s="24">
        <v>1639292</v>
      </c>
      <c r="D16" s="24">
        <v>2065781</v>
      </c>
      <c r="E16" s="24">
        <v>2538398</v>
      </c>
      <c r="F16" s="24">
        <v>3052860</v>
      </c>
      <c r="G16" s="21">
        <f t="shared" si="0"/>
        <v>3782139.25</v>
      </c>
      <c r="H16" s="21">
        <f t="shared" si="1"/>
        <v>729279.25</v>
      </c>
      <c r="I16" s="22">
        <f t="shared" si="2"/>
        <v>2255709.25</v>
      </c>
    </row>
    <row r="17" spans="1:9" ht="15.75">
      <c r="A17" s="16" t="s">
        <v>32</v>
      </c>
      <c r="B17" s="23">
        <v>954760</v>
      </c>
      <c r="C17" s="23">
        <v>657492</v>
      </c>
      <c r="D17" s="23">
        <v>830675</v>
      </c>
      <c r="E17" s="23">
        <v>996134</v>
      </c>
      <c r="F17" s="23">
        <v>1135496</v>
      </c>
      <c r="G17" s="27">
        <f t="shared" si="0"/>
        <v>1180680</v>
      </c>
      <c r="H17" s="27">
        <f t="shared" si="1"/>
        <v>45184</v>
      </c>
      <c r="I17" s="31">
        <f t="shared" si="2"/>
        <v>612932</v>
      </c>
    </row>
    <row r="18" spans="1:9" ht="15.75">
      <c r="A18" s="16" t="s">
        <v>33</v>
      </c>
      <c r="B18" s="23">
        <v>357561</v>
      </c>
      <c r="C18" s="23">
        <v>442346</v>
      </c>
      <c r="D18" s="23">
        <v>554911</v>
      </c>
      <c r="E18" s="23">
        <v>688856</v>
      </c>
      <c r="F18" s="23">
        <v>853373</v>
      </c>
      <c r="G18" s="27">
        <f t="shared" si="0"/>
        <v>977326</v>
      </c>
      <c r="H18" s="27">
        <f t="shared" si="1"/>
        <v>123953</v>
      </c>
      <c r="I18" s="31">
        <f t="shared" si="2"/>
        <v>550639.5</v>
      </c>
    </row>
    <row r="19" spans="1:9" ht="15.75">
      <c r="A19" s="16" t="s">
        <v>34</v>
      </c>
      <c r="B19" s="23">
        <v>39513</v>
      </c>
      <c r="C19" s="23">
        <v>49955</v>
      </c>
      <c r="D19" s="23">
        <v>65706</v>
      </c>
      <c r="E19" s="23">
        <v>85299</v>
      </c>
      <c r="F19" s="23">
        <v>122666</v>
      </c>
      <c r="G19" s="27">
        <f t="shared" si="0"/>
        <v>143454.25</v>
      </c>
      <c r="H19" s="28">
        <f t="shared" si="1"/>
        <v>20788.25</v>
      </c>
      <c r="I19" s="32">
        <f t="shared" si="2"/>
        <v>82121.25</v>
      </c>
    </row>
    <row r="20" spans="1:9" s="12" customFormat="1" ht="15.75">
      <c r="A20" s="17" t="s">
        <v>35</v>
      </c>
      <c r="B20" s="24">
        <v>331440</v>
      </c>
      <c r="C20" s="24">
        <v>416312</v>
      </c>
      <c r="D20" s="24">
        <v>511607</v>
      </c>
      <c r="E20" s="24">
        <v>613564</v>
      </c>
      <c r="F20" s="24">
        <v>723976</v>
      </c>
      <c r="G20" s="21">
        <f t="shared" si="0"/>
        <v>822110</v>
      </c>
      <c r="H20" s="21">
        <f t="shared" si="1"/>
        <v>98134</v>
      </c>
      <c r="I20" s="22">
        <f t="shared" si="2"/>
        <v>460122</v>
      </c>
    </row>
    <row r="21" spans="1:9" ht="15.75">
      <c r="A21" s="16" t="s">
        <v>36</v>
      </c>
      <c r="B21" s="23">
        <v>53444</v>
      </c>
      <c r="C21" s="23">
        <v>72595</v>
      </c>
      <c r="D21" s="23">
        <v>95847</v>
      </c>
      <c r="E21" s="23">
        <v>121286</v>
      </c>
      <c r="F21" s="23">
        <v>150368</v>
      </c>
      <c r="G21" s="27">
        <f t="shared" si="0"/>
        <v>174599</v>
      </c>
      <c r="H21" s="27">
        <f t="shared" si="1"/>
        <v>24231</v>
      </c>
      <c r="I21" s="31">
        <f t="shared" si="2"/>
        <v>99415</v>
      </c>
    </row>
    <row r="22" spans="1:9" ht="15.75">
      <c r="A22" s="16" t="s">
        <v>37</v>
      </c>
      <c r="B22" s="23">
        <v>152271</v>
      </c>
      <c r="C22" s="23">
        <v>180671</v>
      </c>
      <c r="D22" s="23">
        <v>205051</v>
      </c>
      <c r="E22" s="23">
        <v>227757</v>
      </c>
      <c r="F22" s="23">
        <v>249235</v>
      </c>
      <c r="G22" s="27">
        <f t="shared" si="0"/>
        <v>273476</v>
      </c>
      <c r="H22" s="27">
        <f t="shared" si="1"/>
        <v>24241</v>
      </c>
      <c r="I22" s="31">
        <f t="shared" si="2"/>
        <v>148858.5</v>
      </c>
    </row>
    <row r="23" spans="1:9" ht="15.75">
      <c r="A23" s="16" t="s">
        <v>38</v>
      </c>
      <c r="B23" s="23">
        <v>5009</v>
      </c>
      <c r="C23" s="23">
        <v>7502</v>
      </c>
      <c r="D23" s="23">
        <v>10604</v>
      </c>
      <c r="E23" s="23">
        <v>15024</v>
      </c>
      <c r="F23" s="23">
        <v>19736</v>
      </c>
      <c r="G23" s="28">
        <f t="shared" si="0"/>
        <v>23417.75</v>
      </c>
      <c r="H23" s="28">
        <f t="shared" si="1"/>
        <v>3681.75</v>
      </c>
      <c r="I23" s="32">
        <f t="shared" si="2"/>
        <v>13549.75</v>
      </c>
    </row>
    <row r="24" spans="1:9" s="12" customFormat="1" ht="31.5">
      <c r="A24" s="17" t="s">
        <v>39</v>
      </c>
      <c r="B24" s="24">
        <v>12647</v>
      </c>
      <c r="C24" s="24">
        <v>15782</v>
      </c>
      <c r="D24" s="24">
        <v>19329</v>
      </c>
      <c r="E24" s="24">
        <v>22794</v>
      </c>
      <c r="F24" s="24">
        <v>26476</v>
      </c>
      <c r="G24" s="26">
        <f>F24+(((C24-B24)+(D24-C24)+(E24-D24)+(F24-E24))/4)</f>
        <v>29933.25</v>
      </c>
      <c r="H24" s="21">
        <f t="shared" si="1"/>
        <v>3457.25</v>
      </c>
      <c r="I24" s="33">
        <f t="shared" si="2"/>
        <v>16695.25</v>
      </c>
    </row>
    <row r="25" spans="1:9" ht="15.75">
      <c r="A25" s="16" t="s">
        <v>40</v>
      </c>
      <c r="B25" s="23">
        <v>8219</v>
      </c>
      <c r="C25" s="23">
        <v>10315</v>
      </c>
      <c r="D25" s="23">
        <v>12552</v>
      </c>
      <c r="E25" s="23">
        <v>14695</v>
      </c>
      <c r="F25" s="23">
        <v>16746</v>
      </c>
      <c r="G25" s="28">
        <f>F25+(((C25-B25)+(D25-C25)+(E25-D25)+(F25-E25))/4)</f>
        <v>18877.75</v>
      </c>
      <c r="H25" s="27">
        <f t="shared" si="1"/>
        <v>2131.75</v>
      </c>
      <c r="I25" s="32">
        <f t="shared" si="2"/>
        <v>10504.75</v>
      </c>
    </row>
    <row r="26" spans="1:9" ht="15.75" customHeight="1">
      <c r="A26" s="16" t="s">
        <v>42</v>
      </c>
      <c r="B26" s="23">
        <v>1908</v>
      </c>
      <c r="C26" s="23">
        <v>2372</v>
      </c>
      <c r="D26" s="23">
        <v>2820</v>
      </c>
      <c r="E26" s="23">
        <v>3113</v>
      </c>
      <c r="F26" s="23">
        <v>3379</v>
      </c>
      <c r="G26" s="28">
        <f>F26+(((C26-B26)+(D26-C26)+(E26-D26)+(F26-E26))/4)</f>
        <v>3746.75</v>
      </c>
      <c r="H26" s="28">
        <f t="shared" si="1"/>
        <v>367.75</v>
      </c>
      <c r="I26" s="32">
        <f t="shared" si="2"/>
        <v>2057.25</v>
      </c>
    </row>
    <row r="27" spans="1:9" ht="32.25" thickBot="1">
      <c r="A27" s="18" t="s">
        <v>41</v>
      </c>
      <c r="B27" s="25">
        <v>1613</v>
      </c>
      <c r="C27" s="25">
        <v>1920</v>
      </c>
      <c r="D27" s="25">
        <v>2422</v>
      </c>
      <c r="E27" s="25">
        <v>3086</v>
      </c>
      <c r="F27" s="25">
        <v>4011</v>
      </c>
      <c r="G27" s="34">
        <f>F27+(((C27-B27)+(D27-C27)+(E27-D27)+(F27-E27))/4)</f>
        <v>4610.5</v>
      </c>
      <c r="H27" s="34">
        <f t="shared" si="1"/>
        <v>599.5</v>
      </c>
      <c r="I27" s="35">
        <f t="shared" si="2"/>
        <v>2605</v>
      </c>
    </row>
    <row r="28" ht="16.5" thickTop="1"/>
  </sheetData>
  <mergeCells count="5">
    <mergeCell ref="A1:I1"/>
    <mergeCell ref="A3:I3"/>
    <mergeCell ref="B5:F6"/>
    <mergeCell ref="A5:A7"/>
    <mergeCell ref="G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7:C8"/>
  <sheetViews>
    <sheetView workbookViewId="0" topLeftCell="A1">
      <selection activeCell="C8" sqref="C8"/>
    </sheetView>
  </sheetViews>
  <sheetFormatPr defaultColWidth="9.00390625" defaultRowHeight="12.75"/>
  <cols>
    <col min="1" max="16384" width="9.125" style="1" customWidth="1"/>
  </cols>
  <sheetData>
    <row r="7" ht="12.75">
      <c r="C7" s="1">
        <v>1.287050567376199</v>
      </c>
    </row>
    <row r="8" ht="12.75">
      <c r="C8" s="1">
        <f>(2*x^2+3)*(1-SIN(x))-LN(x)</f>
        <v>8.125639030243104E-05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10.375" style="0" customWidth="1"/>
    <col min="2" max="2" width="3.625" style="0" customWidth="1"/>
    <col min="3" max="3" width="3.375" style="0" customWidth="1"/>
    <col min="5" max="22" width="6.25390625" style="0" customWidth="1"/>
    <col min="23" max="38" width="4.375" style="0" customWidth="1"/>
  </cols>
  <sheetData>
    <row r="1" spans="1:22" ht="12.75">
      <c r="A1">
        <v>0</v>
      </c>
      <c r="D1">
        <v>-10</v>
      </c>
      <c r="E1">
        <f>D1+1</f>
        <v>-9</v>
      </c>
      <c r="F1">
        <f aca="true" t="shared" si="0" ref="F1:AL1">E1+1</f>
        <v>-8</v>
      </c>
      <c r="G1">
        <f t="shared" si="0"/>
        <v>-7</v>
      </c>
      <c r="H1">
        <f t="shared" si="0"/>
        <v>-6</v>
      </c>
      <c r="I1">
        <f t="shared" si="0"/>
        <v>-5</v>
      </c>
      <c r="J1">
        <f t="shared" si="0"/>
        <v>-4</v>
      </c>
      <c r="K1">
        <f t="shared" si="0"/>
        <v>-3</v>
      </c>
      <c r="L1">
        <f t="shared" si="0"/>
        <v>-2</v>
      </c>
      <c r="M1">
        <f t="shared" si="0"/>
        <v>-1</v>
      </c>
      <c r="N1">
        <f t="shared" si="0"/>
        <v>0</v>
      </c>
      <c r="O1">
        <f t="shared" si="0"/>
        <v>1</v>
      </c>
      <c r="P1">
        <f t="shared" si="0"/>
        <v>2</v>
      </c>
      <c r="Q1">
        <f t="shared" si="0"/>
        <v>3</v>
      </c>
      <c r="R1">
        <f t="shared" si="0"/>
        <v>4</v>
      </c>
      <c r="S1">
        <f t="shared" si="0"/>
        <v>5</v>
      </c>
      <c r="T1">
        <f t="shared" si="0"/>
        <v>6</v>
      </c>
      <c r="U1">
        <f t="shared" si="0"/>
        <v>7</v>
      </c>
      <c r="V1">
        <f t="shared" si="0"/>
        <v>8</v>
      </c>
    </row>
    <row r="2" spans="1:22" ht="12.75">
      <c r="A2" s="36" t="e">
        <f>ln*(1+x)-0.95*SIN(x)+6/7</f>
        <v>#NAME?</v>
      </c>
      <c r="D2">
        <f>D1^6-85*D1^4+96*D1^3+1027*D1^2-96*D1-945</f>
        <v>156715</v>
      </c>
      <c r="E2">
        <f aca="true" t="shared" si="1" ref="E2:V2">E1^6-85*E1^4+96*E1^3+1027*E1^2-96*E1-945</f>
        <v>-13122</v>
      </c>
      <c r="F2">
        <f t="shared" si="1"/>
        <v>-69617</v>
      </c>
      <c r="G2">
        <f t="shared" si="1"/>
        <v>-69314</v>
      </c>
      <c r="H2">
        <f t="shared" si="1"/>
        <v>-47637</v>
      </c>
      <c r="I2">
        <f t="shared" si="1"/>
        <v>-24290</v>
      </c>
      <c r="J2">
        <f t="shared" si="1"/>
        <v>-7937</v>
      </c>
      <c r="K2">
        <f t="shared" si="1"/>
        <v>-162</v>
      </c>
      <c r="L2">
        <f t="shared" si="1"/>
        <v>1291</v>
      </c>
      <c r="M2">
        <f t="shared" si="1"/>
        <v>-2</v>
      </c>
      <c r="N2">
        <f t="shared" si="1"/>
        <v>-945</v>
      </c>
      <c r="O2">
        <f t="shared" si="1"/>
        <v>-2</v>
      </c>
      <c r="P2">
        <f t="shared" si="1"/>
        <v>2443</v>
      </c>
      <c r="Q2">
        <f t="shared" si="1"/>
        <v>4446</v>
      </c>
      <c r="R2">
        <f t="shared" si="1"/>
        <v>3583</v>
      </c>
      <c r="S2">
        <f t="shared" si="1"/>
        <v>-1250</v>
      </c>
      <c r="T2">
        <f t="shared" si="1"/>
        <v>-7317</v>
      </c>
      <c r="U2">
        <f t="shared" si="1"/>
        <v>-4802</v>
      </c>
      <c r="V2">
        <f t="shared" si="1"/>
        <v>27151</v>
      </c>
    </row>
    <row r="6" ht="12.75">
      <c r="A6">
        <v>1</v>
      </c>
    </row>
    <row r="7" ht="12.75">
      <c r="A7">
        <f>2*x^3+4*x-1</f>
        <v>8.412198644656751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Gamer</dc:creator>
  <cp:keywords/>
  <dc:description/>
  <cp:lastModifiedBy>Gamer</cp:lastModifiedBy>
  <dcterms:created xsi:type="dcterms:W3CDTF">2005-02-05T06:13:57Z</dcterms:created>
  <dcterms:modified xsi:type="dcterms:W3CDTF">2005-02-05T07:21:00Z</dcterms:modified>
  <cp:category/>
  <cp:version/>
  <cp:contentType/>
  <cp:contentStatus/>
</cp:coreProperties>
</file>